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azotova/Team Lion Dropbox/Lion Development/Projects/Via Sassari 20/"/>
    </mc:Choice>
  </mc:AlternateContent>
  <xr:revisionPtr revIDLastSave="0" documentId="13_ncr:1_{CB70AA25-79AF-0442-BC5F-A09F1A2BB5A7}" xr6:coauthVersionLast="47" xr6:coauthVersionMax="47" xr10:uidLastSave="{00000000-0000-0000-0000-000000000000}"/>
  <bookViews>
    <workbookView xWindow="0" yWindow="500" windowWidth="19920" windowHeight="23020" xr2:uid="{190BF3C2-B678-5245-A3AC-39F6C0961E8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1" l="1"/>
  <c r="E13" i="1"/>
  <c r="C13" i="1"/>
  <c r="B13" i="1"/>
  <c r="M12" i="1"/>
  <c r="AC8" i="1"/>
  <c r="U9" i="1"/>
  <c r="S9" i="1"/>
  <c r="R9" i="1"/>
  <c r="AC3" i="1"/>
  <c r="AC4" i="1"/>
  <c r="AC9" i="1" s="1"/>
  <c r="V4" i="1"/>
  <c r="U4" i="1"/>
  <c r="M3" i="1"/>
  <c r="F4" i="1"/>
  <c r="E4" i="1"/>
  <c r="C4" i="1"/>
  <c r="B4" i="1"/>
  <c r="Z3" i="1"/>
  <c r="W3" i="1"/>
  <c r="T3" i="1"/>
  <c r="Q3" i="1"/>
  <c r="AA3" i="1"/>
  <c r="AB3" i="1" s="1"/>
  <c r="X3" i="1"/>
  <c r="Y3" i="1"/>
  <c r="U3" i="1"/>
  <c r="X4" i="1" s="1"/>
  <c r="AA4" i="1" s="1"/>
  <c r="R3" i="1"/>
  <c r="S3" i="1" s="1"/>
  <c r="S4" i="1"/>
  <c r="Y4" i="1"/>
  <c r="AB4" i="1" s="1"/>
  <c r="R4" i="1"/>
  <c r="AA8" i="1"/>
  <c r="AB8" i="1" s="1"/>
  <c r="X8" i="1"/>
  <c r="Y8" i="1" s="1"/>
  <c r="U8" i="1"/>
  <c r="X9" i="1" s="1"/>
  <c r="AA9" i="1" s="1"/>
  <c r="R8" i="1"/>
  <c r="S8" i="1" s="1"/>
  <c r="V9" i="1"/>
  <c r="Y9" i="1" s="1"/>
  <c r="AB9" i="1" s="1"/>
  <c r="K12" i="1"/>
  <c r="L12" i="1"/>
  <c r="H12" i="1"/>
  <c r="I12" i="1"/>
  <c r="E12" i="1"/>
  <c r="H13" i="1" s="1"/>
  <c r="K13" i="1" s="1"/>
  <c r="B12" i="1"/>
  <c r="C12" i="1" s="1"/>
  <c r="F13" i="1"/>
  <c r="I13" i="1" s="1"/>
  <c r="L13" i="1" s="1"/>
  <c r="K3" i="1"/>
  <c r="L3" i="1" s="1"/>
  <c r="H3" i="1"/>
  <c r="I3" i="1" s="1"/>
  <c r="E3" i="1"/>
  <c r="F3" i="1" s="1"/>
  <c r="B3" i="1"/>
  <c r="C3" i="1" s="1"/>
  <c r="I4" i="1"/>
  <c r="L4" i="1" s="1"/>
  <c r="V3" i="1" l="1"/>
  <c r="V8" i="1"/>
  <c r="F12" i="1"/>
  <c r="H4" i="1"/>
  <c r="K4" i="1" s="1"/>
</calcChain>
</file>

<file path=xl/sharedStrings.xml><?xml version="1.0" encoding="utf-8"?>
<sst xmlns="http://schemas.openxmlformats.org/spreadsheetml/2006/main" count="41" uniqueCount="19">
  <si>
    <t>PARKING NUMBER</t>
  </si>
  <si>
    <t>week</t>
  </si>
  <si>
    <t>month</t>
  </si>
  <si>
    <t>YEAR</t>
  </si>
  <si>
    <t>DISCOUNT:</t>
  </si>
  <si>
    <t>NORMAL PARKING</t>
  </si>
  <si>
    <t>SMALLER PARKING</t>
  </si>
  <si>
    <t>NORMAL PARKING with</t>
  </si>
  <si>
    <t>ELECTRIC CHARGING</t>
  </si>
  <si>
    <t>JAN-APR-day</t>
  </si>
  <si>
    <t>MAY-JUN-day</t>
  </si>
  <si>
    <t>JUL-AUG-day</t>
  </si>
  <si>
    <t>SEP-DEC-day</t>
  </si>
  <si>
    <t>INTERNAL:</t>
  </si>
  <si>
    <t>EXTERNAL:</t>
  </si>
  <si>
    <t>2 Pieces</t>
  </si>
  <si>
    <t>DISCOUNT</t>
  </si>
  <si>
    <t>3 Pieces</t>
  </si>
  <si>
    <t>4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</si>
</sst>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[$€-2]\ * #,##0_-;\-[$€-2]\ * #,##0_-;_-[$€-2]\ * &quot;-&quot;??_-;_-@_-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rgb="FF3F3F76"/>
      <name val="Calibri"/>
      <family val="2"/>
      <scheme val="minor"/>
    </font>
    <font>
      <i/>
      <sz val="10"/>
      <color rgb="FF3F3F7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double">
        <color rgb="FF3F3F3F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" borderId="3" applyNumberFormat="0" applyAlignment="0" applyProtection="0"/>
    <xf numFmtId="0" fontId="15" fillId="7" borderId="5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44" fontId="2" fillId="0" borderId="2" xfId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4" fontId="2" fillId="0" borderId="0" xfId="1" applyFont="1" applyAlignment="1">
      <alignment horizontal="center" vertical="center"/>
    </xf>
    <xf numFmtId="9" fontId="8" fillId="0" borderId="0" xfId="2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right" vertical="center"/>
    </xf>
    <xf numFmtId="9" fontId="8" fillId="2" borderId="0" xfId="2" applyFont="1" applyFill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10" fillId="3" borderId="0" xfId="1" applyNumberFormat="1" applyFont="1" applyFill="1" applyAlignment="1">
      <alignment horizontal="right" vertical="center"/>
    </xf>
    <xf numFmtId="164" fontId="10" fillId="3" borderId="0" xfId="1" applyNumberFormat="1" applyFont="1" applyFill="1" applyAlignment="1">
      <alignment horizontal="center" vertical="center"/>
    </xf>
    <xf numFmtId="9" fontId="8" fillId="3" borderId="0" xfId="2" applyFont="1" applyFill="1" applyAlignment="1">
      <alignment horizontal="center" vertical="center"/>
    </xf>
    <xf numFmtId="0" fontId="0" fillId="3" borderId="0" xfId="0" applyFill="1"/>
    <xf numFmtId="164" fontId="8" fillId="3" borderId="0" xfId="1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right"/>
    </xf>
    <xf numFmtId="164" fontId="7" fillId="5" borderId="0" xfId="1" applyNumberFormat="1" applyFont="1" applyFill="1" applyAlignment="1">
      <alignment horizontal="center" vertical="center"/>
    </xf>
    <xf numFmtId="9" fontId="12" fillId="5" borderId="0" xfId="2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13" fillId="5" borderId="0" xfId="0" applyNumberFormat="1" applyFont="1" applyFill="1" applyAlignment="1">
      <alignment horizontal="right"/>
    </xf>
    <xf numFmtId="164" fontId="12" fillId="5" borderId="0" xfId="1" applyNumberFormat="1" applyFont="1" applyFill="1" applyAlignment="1">
      <alignment horizontal="center" vertical="center"/>
    </xf>
    <xf numFmtId="164" fontId="14" fillId="5" borderId="0" xfId="1" applyNumberFormat="1" applyFont="1" applyFill="1" applyAlignment="1">
      <alignment horizontal="right" vertical="center"/>
    </xf>
    <xf numFmtId="164" fontId="14" fillId="5" borderId="0" xfId="1" applyNumberFormat="1" applyFont="1" applyFill="1" applyAlignment="1">
      <alignment horizontal="center" vertical="center"/>
    </xf>
    <xf numFmtId="0" fontId="3" fillId="5" borderId="0" xfId="0" applyFont="1" applyFill="1"/>
    <xf numFmtId="0" fontId="5" fillId="2" borderId="1" xfId="0" applyFont="1" applyFill="1" applyBorder="1" applyAlignment="1">
      <alignment horizontal="center" vertical="center"/>
    </xf>
    <xf numFmtId="164" fontId="11" fillId="5" borderId="0" xfId="1" applyNumberFormat="1" applyFont="1" applyFill="1" applyAlignment="1">
      <alignment horizontal="center" vertical="center"/>
    </xf>
    <xf numFmtId="164" fontId="16" fillId="3" borderId="0" xfId="1" applyNumberFormat="1" applyFont="1" applyFill="1" applyAlignment="1">
      <alignment horizontal="center" vertical="center"/>
    </xf>
    <xf numFmtId="164" fontId="16" fillId="2" borderId="0" xfId="1" applyNumberFormat="1" applyFont="1" applyFill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18" fillId="7" borderId="5" xfId="4" applyFont="1" applyAlignment="1"/>
    <xf numFmtId="9" fontId="18" fillId="7" borderId="5" xfId="4" applyNumberFormat="1" applyFont="1" applyAlignment="1">
      <alignment horizontal="left"/>
    </xf>
    <xf numFmtId="0" fontId="20" fillId="10" borderId="5" xfId="6" applyBorder="1" applyAlignment="1">
      <alignment horizontal="right"/>
    </xf>
    <xf numFmtId="164" fontId="20" fillId="10" borderId="5" xfId="6" applyNumberFormat="1" applyBorder="1" applyAlignment="1">
      <alignment horizontal="right"/>
    </xf>
    <xf numFmtId="0" fontId="7" fillId="0" borderId="4" xfId="3" applyFill="1" applyBorder="1" applyAlignment="1">
      <alignment horizontal="center"/>
    </xf>
    <xf numFmtId="0" fontId="7" fillId="0" borderId="0" xfId="3" applyFill="1" applyBorder="1" applyAlignment="1">
      <alignment horizontal="center"/>
    </xf>
    <xf numFmtId="165" fontId="19" fillId="9" borderId="3" xfId="5" applyNumberFormat="1" applyBorder="1" applyAlignment="1">
      <alignment horizontal="right"/>
    </xf>
    <xf numFmtId="0" fontId="19" fillId="9" borderId="3" xfId="5" applyBorder="1" applyAlignment="1">
      <alignment horizontal="right"/>
    </xf>
    <xf numFmtId="0" fontId="4" fillId="8" borderId="0" xfId="0" applyFont="1" applyFill="1" applyAlignment="1">
      <alignment horizontal="center" vertical="center"/>
    </xf>
    <xf numFmtId="0" fontId="17" fillId="7" borderId="5" xfId="4" applyFont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7">
    <cellStyle name="Cella da controllare" xfId="3" builtinId="23"/>
    <cellStyle name="Input" xfId="4" builtinId="20"/>
    <cellStyle name="Normale" xfId="0" builtinId="0"/>
    <cellStyle name="Percentuale" xfId="2" builtinId="5"/>
    <cellStyle name="Valore non valido" xfId="6" builtinId="27"/>
    <cellStyle name="Valore valido" xfId="5" builtinId="2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51C4-C696-7340-B6C4-A0CCAD674B87}">
  <dimension ref="A1:AC37"/>
  <sheetViews>
    <sheetView tabSelected="1" topLeftCell="X1" zoomScale="134" workbookViewId="0">
      <pane ySplit="2" topLeftCell="A4" activePane="bottomLeft" state="frozen"/>
      <selection pane="bottomLeft" activeCell="AC15" sqref="AC15"/>
    </sheetView>
  </sheetViews>
  <sheetFormatPr baseColWidth="10" defaultColWidth="11" defaultRowHeight="24" customHeight="1" x14ac:dyDescent="0.2"/>
  <cols>
    <col min="1" max="1" width="13.1640625" style="3" bestFit="1" customWidth="1"/>
    <col min="2" max="2" width="5.83203125" style="3" bestFit="1" customWidth="1"/>
    <col min="3" max="3" width="6.5" style="3" bestFit="1" customWidth="1"/>
    <col min="4" max="4" width="13.83203125" style="3" bestFit="1" customWidth="1"/>
    <col min="5" max="5" width="6.83203125" style="3" bestFit="1" customWidth="1"/>
    <col min="6" max="6" width="7.83203125" style="3" bestFit="1" customWidth="1"/>
    <col min="7" max="7" width="13.33203125" style="3" bestFit="1" customWidth="1"/>
    <col min="8" max="9" width="6.83203125" style="3" bestFit="1" customWidth="1"/>
    <col min="10" max="10" width="12.83203125" style="3" bestFit="1" customWidth="1"/>
    <col min="11" max="12" width="6.83203125" style="3" bestFit="1" customWidth="1"/>
    <col min="13" max="13" width="10.83203125" style="3" bestFit="1" customWidth="1"/>
    <col min="14" max="14" width="6.33203125" style="1" customWidth="1"/>
    <col min="15" max="15" width="10.1640625" style="1" customWidth="1"/>
    <col min="16" max="16" width="7" style="1" customWidth="1"/>
    <col min="17" max="17" width="12" customWidth="1"/>
    <col min="18" max="18" width="5.83203125" bestFit="1" customWidth="1"/>
    <col min="19" max="19" width="6.5" bestFit="1" customWidth="1"/>
    <col min="20" max="20" width="13.83203125" bestFit="1" customWidth="1"/>
    <col min="21" max="22" width="6.83203125" bestFit="1" customWidth="1"/>
    <col min="23" max="23" width="13.33203125" bestFit="1" customWidth="1"/>
    <col min="24" max="24" width="9.5" bestFit="1" customWidth="1"/>
    <col min="25" max="25" width="6.83203125" bestFit="1" customWidth="1"/>
    <col min="26" max="26" width="12.83203125" bestFit="1" customWidth="1"/>
    <col min="27" max="28" width="6.83203125" bestFit="1" customWidth="1"/>
    <col min="29" max="29" width="10.83203125" bestFit="1" customWidth="1"/>
  </cols>
  <sheetData>
    <row r="1" spans="1:29" ht="41" customHeight="1" x14ac:dyDescent="0.2">
      <c r="N1" s="48">
        <v>2025</v>
      </c>
      <c r="O1" s="48"/>
      <c r="P1" s="48"/>
    </row>
    <row r="2" spans="1:29" ht="24" customHeight="1" thickBot="1" x14ac:dyDescent="0.25">
      <c r="A2" s="25" t="s">
        <v>9</v>
      </c>
      <c r="B2" s="29" t="s">
        <v>1</v>
      </c>
      <c r="C2" s="29" t="s">
        <v>2</v>
      </c>
      <c r="D2" s="9" t="s">
        <v>10</v>
      </c>
      <c r="E2" s="8" t="s">
        <v>1</v>
      </c>
      <c r="F2" s="8" t="s">
        <v>2</v>
      </c>
      <c r="G2" s="25" t="s">
        <v>11</v>
      </c>
      <c r="H2" s="29" t="s">
        <v>1</v>
      </c>
      <c r="I2" s="29" t="s">
        <v>2</v>
      </c>
      <c r="J2" s="9" t="s">
        <v>12</v>
      </c>
      <c r="K2" s="8" t="s">
        <v>1</v>
      </c>
      <c r="L2" s="8" t="s">
        <v>2</v>
      </c>
      <c r="M2" s="25" t="s">
        <v>3</v>
      </c>
      <c r="N2" s="51" t="s">
        <v>0</v>
      </c>
      <c r="O2" s="51"/>
      <c r="P2" s="51"/>
      <c r="Q2" s="25" t="s">
        <v>9</v>
      </c>
      <c r="R2" s="29" t="s">
        <v>1</v>
      </c>
      <c r="S2" s="29" t="s">
        <v>2</v>
      </c>
      <c r="T2" s="9" t="s">
        <v>10</v>
      </c>
      <c r="U2" s="8" t="s">
        <v>1</v>
      </c>
      <c r="V2" s="8" t="s">
        <v>2</v>
      </c>
      <c r="W2" s="25" t="s">
        <v>11</v>
      </c>
      <c r="X2" s="29" t="s">
        <v>1</v>
      </c>
      <c r="Y2" s="29" t="s">
        <v>2</v>
      </c>
      <c r="Z2" s="9" t="s">
        <v>12</v>
      </c>
      <c r="AA2" s="8" t="s">
        <v>1</v>
      </c>
      <c r="AB2" s="8" t="s">
        <v>2</v>
      </c>
      <c r="AC2" s="25" t="s">
        <v>3</v>
      </c>
    </row>
    <row r="3" spans="1:29" ht="24" customHeight="1" thickBot="1" x14ac:dyDescent="0.25">
      <c r="A3" s="26">
        <v>14</v>
      </c>
      <c r="B3" s="31">
        <f>A3*6</f>
        <v>84</v>
      </c>
      <c r="C3" s="31">
        <f>B3*3.5</f>
        <v>294</v>
      </c>
      <c r="D3" s="4">
        <v>18</v>
      </c>
      <c r="E3" s="4">
        <f>D3*6</f>
        <v>108</v>
      </c>
      <c r="F3" s="4">
        <f>E3*3.5</f>
        <v>378</v>
      </c>
      <c r="G3" s="26">
        <v>33</v>
      </c>
      <c r="H3" s="26">
        <f>G3*6</f>
        <v>198</v>
      </c>
      <c r="I3" s="26">
        <f>H3*3.5</f>
        <v>693</v>
      </c>
      <c r="J3" s="4">
        <v>18</v>
      </c>
      <c r="K3" s="4">
        <f>J3*6</f>
        <v>108</v>
      </c>
      <c r="L3" s="4">
        <f>K3*3.5</f>
        <v>378</v>
      </c>
      <c r="M3" s="35">
        <f>((L3*4)+(I3*2)+(F3*2)+(C3*4))*0.61</f>
        <v>2946.2999999999997</v>
      </c>
      <c r="N3" s="28">
        <v>10</v>
      </c>
      <c r="O3" s="52"/>
      <c r="P3" s="28">
        <v>11</v>
      </c>
      <c r="Q3" s="26">
        <f>A3</f>
        <v>14</v>
      </c>
      <c r="R3" s="31">
        <f>Q3*6</f>
        <v>84</v>
      </c>
      <c r="S3" s="31">
        <f>R3*3.5</f>
        <v>294</v>
      </c>
      <c r="T3" s="4">
        <f>D3</f>
        <v>18</v>
      </c>
      <c r="U3" s="4">
        <f>T3*6</f>
        <v>108</v>
      </c>
      <c r="V3" s="4">
        <f>U3*3.5</f>
        <v>378</v>
      </c>
      <c r="W3" s="26">
        <f>G3</f>
        <v>33</v>
      </c>
      <c r="X3" s="26">
        <f>W3*6</f>
        <v>198</v>
      </c>
      <c r="Y3" s="26">
        <f>X3*3.5</f>
        <v>693</v>
      </c>
      <c r="Z3" s="4">
        <f>J3</f>
        <v>18</v>
      </c>
      <c r="AA3" s="4">
        <f>Z3*6</f>
        <v>108</v>
      </c>
      <c r="AB3" s="4">
        <f>AA3*3.5</f>
        <v>378</v>
      </c>
      <c r="AC3" s="35">
        <f>M3</f>
        <v>2946.2999999999997</v>
      </c>
    </row>
    <row r="4" spans="1:29" ht="24" customHeight="1" thickBot="1" x14ac:dyDescent="0.25">
      <c r="A4" s="32" t="s">
        <v>4</v>
      </c>
      <c r="B4" s="27">
        <f>1-B3/(A3*7)</f>
        <v>0.1428571428571429</v>
      </c>
      <c r="C4" s="27">
        <f>1-C3/(A3*31)</f>
        <v>0.32258064516129037</v>
      </c>
      <c r="D4" s="12"/>
      <c r="E4" s="11">
        <f>B4</f>
        <v>0.1428571428571429</v>
      </c>
      <c r="F4" s="11">
        <f>C4</f>
        <v>0.32258064516129037</v>
      </c>
      <c r="G4" s="30"/>
      <c r="H4" s="27">
        <f>E4</f>
        <v>0.1428571428571429</v>
      </c>
      <c r="I4" s="27">
        <f>F4</f>
        <v>0.32258064516129037</v>
      </c>
      <c r="J4" s="12"/>
      <c r="K4" s="11">
        <f>H4</f>
        <v>0.1428571428571429</v>
      </c>
      <c r="L4" s="11">
        <f>I4</f>
        <v>0.32258064516129037</v>
      </c>
      <c r="M4" s="27">
        <v>0.56999999999999995</v>
      </c>
      <c r="N4" s="28">
        <v>9</v>
      </c>
      <c r="O4" s="52"/>
      <c r="P4" s="28">
        <v>12</v>
      </c>
      <c r="Q4" s="32" t="s">
        <v>4</v>
      </c>
      <c r="R4" s="27">
        <f>60/70-1</f>
        <v>-0.1428571428571429</v>
      </c>
      <c r="S4" s="27">
        <f>210/310-1</f>
        <v>-0.32258064516129037</v>
      </c>
      <c r="T4" s="12"/>
      <c r="U4" s="11">
        <f>K4</f>
        <v>0.1428571428571429</v>
      </c>
      <c r="V4" s="11">
        <f>L4</f>
        <v>0.32258064516129037</v>
      </c>
      <c r="W4" s="30"/>
      <c r="X4" s="27">
        <f>U4</f>
        <v>0.1428571428571429</v>
      </c>
      <c r="Y4" s="27">
        <f>V4</f>
        <v>0.32258064516129037</v>
      </c>
      <c r="Z4" s="12"/>
      <c r="AA4" s="11">
        <f>X4</f>
        <v>0.1428571428571429</v>
      </c>
      <c r="AB4" s="11">
        <f>Y4</f>
        <v>0.32258064516129037</v>
      </c>
      <c r="AC4" s="27">
        <f>M4</f>
        <v>0.56999999999999995</v>
      </c>
    </row>
    <row r="5" spans="1:29" ht="24" customHeight="1" thickBot="1" x14ac:dyDescent="0.25">
      <c r="A5" s="26"/>
      <c r="B5" s="26"/>
      <c r="C5" s="26"/>
      <c r="D5" s="4"/>
      <c r="E5" s="4"/>
      <c r="F5" s="4"/>
      <c r="G5" s="26"/>
      <c r="H5" s="26"/>
      <c r="I5" s="26"/>
      <c r="J5" s="4"/>
      <c r="K5" s="4"/>
      <c r="L5" s="4"/>
      <c r="M5" s="26"/>
      <c r="N5" s="28">
        <v>8</v>
      </c>
      <c r="O5" s="52"/>
      <c r="P5" s="28">
        <v>13</v>
      </c>
      <c r="Q5" s="33"/>
      <c r="R5" s="33"/>
      <c r="S5" s="33"/>
      <c r="W5" s="33"/>
      <c r="X5" s="33"/>
      <c r="Y5" s="33"/>
      <c r="AC5" s="33"/>
    </row>
    <row r="6" spans="1:29" ht="24" customHeight="1" thickBot="1" x14ac:dyDescent="0.25">
      <c r="A6" s="26"/>
      <c r="B6" s="26"/>
      <c r="C6" s="26"/>
      <c r="D6" s="4"/>
      <c r="E6" s="4"/>
      <c r="F6" s="4"/>
      <c r="G6" s="26"/>
      <c r="H6" s="26"/>
      <c r="I6" s="26"/>
      <c r="J6" s="4"/>
      <c r="K6" s="4"/>
      <c r="L6" s="4"/>
      <c r="M6" s="26"/>
      <c r="N6" s="28">
        <v>7</v>
      </c>
      <c r="O6" s="52"/>
      <c r="P6" s="28">
        <v>14</v>
      </c>
      <c r="Q6" s="33"/>
      <c r="R6" s="33"/>
      <c r="S6" s="33"/>
      <c r="W6" s="33"/>
      <c r="X6" s="33"/>
      <c r="Y6" s="33"/>
      <c r="AC6" s="33"/>
    </row>
    <row r="7" spans="1:29" ht="24" customHeight="1" thickBot="1" x14ac:dyDescent="0.25">
      <c r="A7" s="26"/>
      <c r="B7" s="26"/>
      <c r="C7" s="26"/>
      <c r="D7" s="4"/>
      <c r="E7" s="10"/>
      <c r="F7" s="10"/>
      <c r="G7" s="26"/>
      <c r="H7" s="26"/>
      <c r="I7" s="26"/>
      <c r="J7" s="4"/>
      <c r="K7" s="4"/>
      <c r="L7" s="4"/>
      <c r="M7" s="26"/>
      <c r="N7" s="28">
        <v>6</v>
      </c>
      <c r="O7" s="52"/>
      <c r="P7" s="28">
        <v>15</v>
      </c>
      <c r="Q7" s="33"/>
      <c r="R7" s="33"/>
      <c r="S7" s="33"/>
      <c r="W7" s="33"/>
      <c r="X7" s="33"/>
      <c r="Y7" s="33"/>
      <c r="AC7" s="33"/>
    </row>
    <row r="8" spans="1:29" ht="24" customHeight="1" thickBot="1" x14ac:dyDescent="0.25">
      <c r="A8" s="26"/>
      <c r="B8" s="26"/>
      <c r="C8" s="26"/>
      <c r="D8" s="4"/>
      <c r="E8" s="4"/>
      <c r="F8" s="4"/>
      <c r="G8" s="26"/>
      <c r="H8" s="26"/>
      <c r="I8" s="26"/>
      <c r="J8" s="4"/>
      <c r="K8" s="4"/>
      <c r="L8" s="4"/>
      <c r="M8" s="26"/>
      <c r="N8" s="28">
        <v>5</v>
      </c>
      <c r="O8" s="52"/>
      <c r="P8" s="17">
        <v>16</v>
      </c>
      <c r="Q8" s="19">
        <v>16</v>
      </c>
      <c r="R8" s="20">
        <f>Q8*6</f>
        <v>96</v>
      </c>
      <c r="S8" s="20">
        <f>R8*3.5</f>
        <v>336</v>
      </c>
      <c r="T8" s="4">
        <v>20</v>
      </c>
      <c r="U8" s="4">
        <f>T8*6</f>
        <v>120</v>
      </c>
      <c r="V8" s="4">
        <f>U8*3.5</f>
        <v>420</v>
      </c>
      <c r="W8" s="19">
        <v>35</v>
      </c>
      <c r="X8" s="19">
        <f>W8*6</f>
        <v>210</v>
      </c>
      <c r="Y8" s="19">
        <f>X8*3.5</f>
        <v>735</v>
      </c>
      <c r="Z8" s="4">
        <v>20</v>
      </c>
      <c r="AA8" s="4">
        <f>Z8*6</f>
        <v>120</v>
      </c>
      <c r="AB8" s="4">
        <f>AA8*3.5</f>
        <v>420</v>
      </c>
      <c r="AC8" s="36">
        <f>((AB8*4)+(Y8*2)+(V8*2)+(S8*4))*0.61</f>
        <v>3253.74</v>
      </c>
    </row>
    <row r="9" spans="1:29" ht="24" customHeight="1" thickBot="1" x14ac:dyDescent="0.25">
      <c r="A9" s="26"/>
      <c r="B9" s="26"/>
      <c r="C9" s="26"/>
      <c r="D9" s="4"/>
      <c r="E9" s="4"/>
      <c r="F9" s="4"/>
      <c r="G9" s="26"/>
      <c r="H9" s="26"/>
      <c r="I9" s="26"/>
      <c r="J9" s="4"/>
      <c r="K9" s="4"/>
      <c r="L9" s="4"/>
      <c r="M9" s="26"/>
      <c r="N9" s="28">
        <v>4</v>
      </c>
      <c r="O9" s="52"/>
      <c r="P9" s="17">
        <v>17</v>
      </c>
      <c r="Q9" s="21" t="s">
        <v>4</v>
      </c>
      <c r="R9" s="22">
        <f>U4</f>
        <v>0.1428571428571429</v>
      </c>
      <c r="S9" s="22">
        <f>V4</f>
        <v>0.32258064516129037</v>
      </c>
      <c r="T9" s="12"/>
      <c r="U9" s="11">
        <f>R9</f>
        <v>0.1428571428571429</v>
      </c>
      <c r="V9" s="11">
        <f>S9</f>
        <v>0.32258064516129037</v>
      </c>
      <c r="W9" s="24"/>
      <c r="X9" s="22">
        <f>U9</f>
        <v>0.1428571428571429</v>
      </c>
      <c r="Y9" s="22">
        <f>V9</f>
        <v>0.32258064516129037</v>
      </c>
      <c r="Z9" s="12"/>
      <c r="AA9" s="11">
        <f>X9</f>
        <v>0.1428571428571429</v>
      </c>
      <c r="AB9" s="11">
        <f>Y9</f>
        <v>0.32258064516129037</v>
      </c>
      <c r="AC9" s="22">
        <f>AC4</f>
        <v>0.56999999999999995</v>
      </c>
    </row>
    <row r="10" spans="1:29" ht="24" customHeight="1" thickBot="1" x14ac:dyDescent="0.25">
      <c r="A10" s="26"/>
      <c r="B10" s="26"/>
      <c r="C10" s="26"/>
      <c r="D10" s="4"/>
      <c r="E10" s="4"/>
      <c r="F10" s="4"/>
      <c r="G10" s="26"/>
      <c r="H10" s="26"/>
      <c r="I10" s="26"/>
      <c r="J10" s="4"/>
      <c r="K10" s="4"/>
      <c r="L10" s="4"/>
      <c r="M10" s="26"/>
      <c r="N10" s="28">
        <v>3</v>
      </c>
      <c r="O10" s="52"/>
      <c r="P10" s="17">
        <v>18</v>
      </c>
      <c r="Q10" s="23"/>
      <c r="R10" s="23"/>
      <c r="S10" s="23"/>
      <c r="W10" s="23"/>
      <c r="X10" s="23"/>
      <c r="Y10" s="23"/>
      <c r="AC10" s="23"/>
    </row>
    <row r="11" spans="1:29" ht="24" customHeight="1" thickBot="1" x14ac:dyDescent="0.25">
      <c r="A11" s="26"/>
      <c r="B11" s="26"/>
      <c r="C11" s="26"/>
      <c r="D11" s="4"/>
      <c r="E11" s="4"/>
      <c r="F11" s="4"/>
      <c r="G11" s="26"/>
      <c r="H11" s="26"/>
      <c r="I11" s="26"/>
      <c r="J11" s="4"/>
      <c r="K11" s="4"/>
      <c r="L11" s="4"/>
      <c r="M11" s="26"/>
      <c r="N11" s="28">
        <v>2</v>
      </c>
      <c r="O11" s="52"/>
      <c r="P11" s="17">
        <v>19</v>
      </c>
      <c r="Q11" s="23"/>
      <c r="R11" s="23"/>
      <c r="S11" s="23"/>
      <c r="W11" s="23"/>
      <c r="X11" s="23"/>
      <c r="Y11" s="23"/>
      <c r="AC11" s="23"/>
    </row>
    <row r="12" spans="1:29" ht="24" customHeight="1" thickTop="1" thickBot="1" x14ac:dyDescent="0.25">
      <c r="A12" s="13">
        <v>12</v>
      </c>
      <c r="B12" s="14">
        <f>A12*6</f>
        <v>72</v>
      </c>
      <c r="C12" s="14">
        <f>B12*3.5</f>
        <v>252</v>
      </c>
      <c r="D12" s="4">
        <v>15</v>
      </c>
      <c r="E12" s="4">
        <f>D12*6</f>
        <v>90</v>
      </c>
      <c r="F12" s="4">
        <f>E12*3.5</f>
        <v>315</v>
      </c>
      <c r="G12" s="13">
        <v>29</v>
      </c>
      <c r="H12" s="13">
        <f>G12*6</f>
        <v>174</v>
      </c>
      <c r="I12" s="13">
        <f>H12*3.5</f>
        <v>609</v>
      </c>
      <c r="J12" s="4">
        <v>15</v>
      </c>
      <c r="K12" s="4">
        <f>J12*6</f>
        <v>90</v>
      </c>
      <c r="L12" s="4">
        <f>K12*3.5</f>
        <v>315</v>
      </c>
      <c r="M12" s="37">
        <f>((L12*4)+(I12*2)+(F12*2)+(C12*4))*0.61</f>
        <v>2510.7599999999998</v>
      </c>
      <c r="N12" s="34">
        <v>1</v>
      </c>
      <c r="O12" s="52"/>
      <c r="P12" s="5"/>
      <c r="S12" s="47" t="s">
        <v>13</v>
      </c>
      <c r="T12" s="47"/>
      <c r="U12" s="42" t="s">
        <v>14</v>
      </c>
      <c r="V12" s="42"/>
      <c r="W12" s="42"/>
    </row>
    <row r="13" spans="1:29" ht="24" customHeight="1" thickTop="1" thickBot="1" x14ac:dyDescent="0.25">
      <c r="A13" s="18" t="s">
        <v>4</v>
      </c>
      <c r="B13" s="15">
        <f>B4</f>
        <v>0.1428571428571429</v>
      </c>
      <c r="C13" s="15">
        <f>C4</f>
        <v>0.32258064516129037</v>
      </c>
      <c r="D13" s="12"/>
      <c r="E13" s="11">
        <f>B13</f>
        <v>0.1428571428571429</v>
      </c>
      <c r="F13" s="11">
        <f>C13</f>
        <v>0.32258064516129037</v>
      </c>
      <c r="G13" s="16"/>
      <c r="H13" s="15">
        <f>E13</f>
        <v>0.1428571428571429</v>
      </c>
      <c r="I13" s="15">
        <f>F13</f>
        <v>0.32258064516129037</v>
      </c>
      <c r="J13" s="12"/>
      <c r="K13" s="11">
        <f>H13</f>
        <v>0.1428571428571429</v>
      </c>
      <c r="L13" s="11">
        <f>I13</f>
        <v>0.32258064516129037</v>
      </c>
      <c r="M13" s="15">
        <v>0.56999999999999995</v>
      </c>
      <c r="N13"/>
      <c r="O13"/>
      <c r="P13" s="55" t="s">
        <v>6</v>
      </c>
      <c r="Q13" s="55"/>
      <c r="R13" s="56"/>
      <c r="S13" s="46">
        <v>21500</v>
      </c>
      <c r="T13" s="46"/>
      <c r="U13" s="43">
        <v>26000</v>
      </c>
      <c r="V13" s="43"/>
      <c r="W13" s="43"/>
      <c r="X13" s="39"/>
      <c r="Z13" s="38"/>
    </row>
    <row r="14" spans="1:29" ht="24" customHeight="1" thickTop="1" thickBot="1" x14ac:dyDescent="0.25">
      <c r="A14"/>
      <c r="B14"/>
      <c r="C14"/>
      <c r="D14"/>
      <c r="E14"/>
      <c r="F14" s="49" t="s">
        <v>16</v>
      </c>
      <c r="G14" s="49"/>
      <c r="H14"/>
      <c r="I14"/>
      <c r="J14"/>
      <c r="K14"/>
      <c r="L14"/>
      <c r="M14"/>
      <c r="N14"/>
      <c r="O14"/>
      <c r="P14" s="53" t="s">
        <v>5</v>
      </c>
      <c r="Q14" s="53"/>
      <c r="R14" s="53"/>
      <c r="S14" s="46">
        <v>27500</v>
      </c>
      <c r="T14" s="46"/>
      <c r="U14" s="43">
        <v>32500</v>
      </c>
      <c r="V14" s="43"/>
      <c r="W14" s="43"/>
      <c r="X14" s="39"/>
      <c r="Z14" s="39"/>
      <c r="AC14" s="39">
        <f>AC3/12</f>
        <v>245.52499999999998</v>
      </c>
    </row>
    <row r="15" spans="1:29" ht="24" customHeight="1" thickTop="1" thickBot="1" x14ac:dyDescent="0.25">
      <c r="A15"/>
      <c r="B15"/>
      <c r="C15"/>
      <c r="E15"/>
      <c r="F15" s="40" t="s">
        <v>15</v>
      </c>
      <c r="G15" s="41">
        <v>0.1</v>
      </c>
      <c r="H15"/>
      <c r="I15"/>
      <c r="J15"/>
      <c r="K15"/>
      <c r="L15"/>
      <c r="M15"/>
      <c r="N15"/>
      <c r="O15"/>
      <c r="P15" s="54" t="s">
        <v>7</v>
      </c>
      <c r="Q15" s="54"/>
      <c r="R15" s="54"/>
      <c r="S15" s="46">
        <v>29500</v>
      </c>
      <c r="T15" s="46"/>
      <c r="U15" s="43">
        <v>34500</v>
      </c>
      <c r="V15" s="43"/>
      <c r="W15" s="43"/>
      <c r="X15" s="39"/>
      <c r="Z15" s="38"/>
    </row>
    <row r="16" spans="1:29" ht="24" customHeight="1" thickTop="1" x14ac:dyDescent="0.2">
      <c r="A16"/>
      <c r="B16"/>
      <c r="C16"/>
      <c r="E16"/>
      <c r="F16" s="40" t="s">
        <v>17</v>
      </c>
      <c r="G16" s="41">
        <v>0.15</v>
      </c>
      <c r="H16"/>
      <c r="I16"/>
      <c r="J16"/>
      <c r="K16"/>
      <c r="L16"/>
      <c r="M16"/>
      <c r="N16"/>
      <c r="O16"/>
      <c r="P16" s="50" t="s">
        <v>8</v>
      </c>
      <c r="Q16" s="50"/>
      <c r="R16" s="50"/>
      <c r="S16" s="44"/>
      <c r="T16" s="45"/>
      <c r="U16" s="45"/>
      <c r="V16" s="45"/>
      <c r="W16" s="45"/>
      <c r="X16" s="39"/>
      <c r="Z16" s="38"/>
    </row>
    <row r="17" spans="1:16" ht="24" customHeight="1" x14ac:dyDescent="0.2">
      <c r="A17"/>
      <c r="B17"/>
      <c r="C17"/>
      <c r="E17"/>
      <c r="F17" s="40" t="s">
        <v>18</v>
      </c>
      <c r="G17" s="41">
        <v>0.2</v>
      </c>
      <c r="H17"/>
      <c r="I17"/>
      <c r="J17"/>
      <c r="K17"/>
      <c r="L17"/>
      <c r="M17"/>
      <c r="N17"/>
      <c r="O17"/>
      <c r="P17"/>
    </row>
    <row r="18" spans="1:16" s="7" customFormat="1" ht="24" customHeight="1" x14ac:dyDescent="0.2"/>
    <row r="19" spans="1:16" s="7" customFormat="1" ht="24" customHeight="1" x14ac:dyDescent="0.2"/>
    <row r="20" spans="1:16" s="7" customFormat="1" ht="24" customHeight="1" x14ac:dyDescent="0.2"/>
    <row r="21" spans="1:16" s="7" customFormat="1" ht="24" customHeight="1" x14ac:dyDescent="0.2"/>
    <row r="22" spans="1:16" s="7" customFormat="1" ht="24" customHeight="1" x14ac:dyDescent="0.2"/>
    <row r="23" spans="1:16" s="7" customFormat="1" ht="24" customHeight="1" x14ac:dyDescent="0.2"/>
    <row r="24" spans="1:16" s="7" customFormat="1" ht="24" customHeight="1" x14ac:dyDescent="0.2"/>
    <row r="25" spans="1:16" s="7" customFormat="1" ht="24" customHeight="1" x14ac:dyDescent="0.2"/>
    <row r="26" spans="1:16" s="7" customFormat="1" ht="24" customHeight="1" x14ac:dyDescent="0.2"/>
    <row r="27" spans="1:16" s="7" customFormat="1" ht="24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  <c r="O27" s="2"/>
      <c r="P27" s="2"/>
    </row>
    <row r="28" spans="1:16" s="7" customFormat="1" ht="24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  <c r="O28" s="2"/>
      <c r="P28" s="2"/>
    </row>
    <row r="29" spans="1:16" s="7" customFormat="1" ht="24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  <c r="O29" s="2"/>
      <c r="P29" s="2"/>
    </row>
    <row r="30" spans="1:16" s="7" customFormat="1" ht="24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"/>
      <c r="O30" s="2"/>
      <c r="P30" s="2"/>
    </row>
    <row r="31" spans="1:16" s="7" customFormat="1" ht="24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2"/>
      <c r="O31" s="2"/>
      <c r="P31" s="2"/>
    </row>
    <row r="32" spans="1:16" s="7" customFormat="1" ht="24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"/>
      <c r="O32" s="2"/>
      <c r="P32" s="2"/>
    </row>
    <row r="33" spans="1:16" s="7" customFormat="1" ht="24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  <c r="P33" s="2"/>
    </row>
    <row r="34" spans="1:16" s="7" customFormat="1" ht="24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"/>
      <c r="O34" s="2"/>
      <c r="P34" s="2"/>
    </row>
    <row r="35" spans="1:16" s="7" customFormat="1" ht="24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"/>
      <c r="O35" s="2"/>
      <c r="P35" s="2"/>
    </row>
    <row r="36" spans="1:16" s="7" customFormat="1" ht="24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"/>
      <c r="O36" s="2"/>
      <c r="P36" s="2"/>
    </row>
    <row r="37" spans="1:16" s="7" customFormat="1" ht="24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2"/>
      <c r="O37" s="2"/>
      <c r="P37" s="2"/>
    </row>
  </sheetData>
  <mergeCells count="17">
    <mergeCell ref="N1:P1"/>
    <mergeCell ref="F14:G14"/>
    <mergeCell ref="P16:R16"/>
    <mergeCell ref="N2:P2"/>
    <mergeCell ref="O3:O12"/>
    <mergeCell ref="P14:R14"/>
    <mergeCell ref="P15:R15"/>
    <mergeCell ref="P13:R13"/>
    <mergeCell ref="U12:W12"/>
    <mergeCell ref="U13:W13"/>
    <mergeCell ref="U15:W15"/>
    <mergeCell ref="U14:W14"/>
    <mergeCell ref="S16:W16"/>
    <mergeCell ref="S13:T13"/>
    <mergeCell ref="S14:T14"/>
    <mergeCell ref="S15:T15"/>
    <mergeCell ref="S12:T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Number XII | Info</cp:lastModifiedBy>
  <cp:revision/>
  <dcterms:created xsi:type="dcterms:W3CDTF">2023-03-27T08:53:56Z</dcterms:created>
  <dcterms:modified xsi:type="dcterms:W3CDTF">2025-03-07T16:15:36Z</dcterms:modified>
  <cp:category/>
  <cp:contentStatus/>
</cp:coreProperties>
</file>